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exa\Downloads\"/>
    </mc:Choice>
  </mc:AlternateContent>
  <xr:revisionPtr revIDLastSave="0" documentId="13_ncr:1_{DFC492F5-37E3-4FCF-9504-EE67DFF1C10B}" xr6:coauthVersionLast="47" xr6:coauthVersionMax="47" xr10:uidLastSave="{00000000-0000-0000-0000-000000000000}"/>
  <bookViews>
    <workbookView xWindow="-120" yWindow="-120" windowWidth="23280" windowHeight="14880" xr2:uid="{B64EEFEC-726B-4175-B47D-E8482AA9D6AA}"/>
  </bookViews>
  <sheets>
    <sheet name="INPUTS" sheetId="2" r:id="rId1"/>
    <sheet name="RESULTATS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C7" i="1" l="1"/>
  <c r="C5" i="2"/>
  <c r="C11" i="2" s="1"/>
  <c r="C4" i="1"/>
  <c r="C6" i="1"/>
  <c r="C8" i="1" l="1"/>
  <c r="C12" i="1"/>
  <c r="C13" i="1" s="1"/>
  <c r="C10" i="1"/>
  <c r="C11" i="1"/>
</calcChain>
</file>

<file path=xl/sharedStrings.xml><?xml version="1.0" encoding="utf-8"?>
<sst xmlns="http://schemas.openxmlformats.org/spreadsheetml/2006/main" count="24" uniqueCount="24">
  <si>
    <t>Prix du bien (€)</t>
  </si>
  <si>
    <t>Frais de notaire (€)</t>
  </si>
  <si>
    <t>Loyer mensuel (€)</t>
  </si>
  <si>
    <t>Charges mensuelles (€)</t>
  </si>
  <si>
    <t>Taxe foncière annuelle (€)</t>
  </si>
  <si>
    <t>Apport (€)</t>
  </si>
  <si>
    <t>Montant emprunté (€)</t>
  </si>
  <si>
    <t>Taux (%)</t>
  </si>
  <si>
    <t>Durée (années)</t>
  </si>
  <si>
    <t>Crédit</t>
  </si>
  <si>
    <t>Bien immobilier</t>
  </si>
  <si>
    <t>Loyer annuel</t>
  </si>
  <si>
    <t>Charges annuelles</t>
  </si>
  <si>
    <t>Revenus</t>
  </si>
  <si>
    <t>Charges</t>
  </si>
  <si>
    <t>Coût annuel</t>
  </si>
  <si>
    <t>Mensualité</t>
  </si>
  <si>
    <t>Brute</t>
  </si>
  <si>
    <t>Rentabilité</t>
  </si>
  <si>
    <t>Nette</t>
  </si>
  <si>
    <t>Cashflow mensuel</t>
  </si>
  <si>
    <t>Cashflow annuel</t>
  </si>
  <si>
    <t>Frais d'agence (€)</t>
  </si>
  <si>
    <t>Taux d'occupation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</si>
</sst>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#,##0.00\ &quot;€&quot;;[Red]\-#,##0.00\ &quot;€&quot;"/>
    <numFmt numFmtId="43" formatCode="_-* #,##0.00_-;\-* #,##0.00_-;_-* &quot;-&quot;??_-;_-@_-"/>
    <numFmt numFmtId="164" formatCode="0.0%"/>
    <numFmt numFmtId="166" formatCode="_-* #,##0_-;\-* #,##0_-;_-* &quot;-&quot;??_-;_-@_-"/>
  </numFmts>
  <fonts count="2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2">
    <xf numFmtId="0" fontId="0" fillId="0" borderId="0" xfId="0"/>
    <xf numFmtId="0" fontId="0" fillId="0" borderId="0" xfId="0" applyAlignment="1">
      <alignment vertical="center" wrapText="1"/>
    </xf>
    <xf numFmtId="164" fontId="0" fillId="0" borderId="0" xfId="1" applyNumberFormat="1" applyFont="1"/>
    <xf numFmtId="9" fontId="0" fillId="0" borderId="0" xfId="1" applyFont="1" applyAlignment="1">
      <alignment vertical="center"/>
    </xf>
    <xf numFmtId="0" fontId="0" fillId="2" borderId="0" xfId="0" applyFill="1" applyAlignment="1">
      <alignment horizontal="center"/>
    </xf>
    <xf numFmtId="0" fontId="0" fillId="2" borderId="0" xfId="0" applyFill="1" applyAlignment="1">
      <alignment horizontal="center" vertical="center" wrapText="1"/>
    </xf>
    <xf numFmtId="43" fontId="0" fillId="0" borderId="0" xfId="2" applyFont="1" applyAlignment="1">
      <alignment vertical="center" wrapText="1"/>
    </xf>
    <xf numFmtId="164" fontId="0" fillId="0" borderId="0" xfId="1" applyNumberFormat="1" applyFont="1" applyAlignment="1">
      <alignment vertical="center" wrapText="1"/>
    </xf>
    <xf numFmtId="166" fontId="0" fillId="0" borderId="0" xfId="2" applyNumberFormat="1" applyFont="1" applyAlignment="1">
      <alignment vertical="center" wrapText="1"/>
    </xf>
    <xf numFmtId="43" fontId="0" fillId="0" borderId="0" xfId="2" applyFont="1"/>
    <xf numFmtId="43" fontId="0" fillId="0" borderId="0" xfId="2" applyFont="1" applyAlignment="1">
      <alignment vertical="center"/>
    </xf>
    <xf numFmtId="8" fontId="0" fillId="0" borderId="0" xfId="2" applyNumberFormat="1" applyFont="1"/>
  </cellXfs>
  <cellStyles count="3">
    <cellStyle name="Comma" xfId="2" builtinId="3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291AC-7B59-4095-9576-9616491369BC}">
  <dimension ref="B2:C13"/>
  <sheetViews>
    <sheetView tabSelected="1" workbookViewId="0">
      <selection activeCell="F13" sqref="F13"/>
    </sheetView>
  </sheetViews>
  <sheetFormatPr defaultRowHeight="15" x14ac:dyDescent="0.25"/>
  <cols>
    <col min="2" max="2" width="24.85546875" customWidth="1"/>
    <col min="3" max="3" width="12.28515625" bestFit="1" customWidth="1"/>
  </cols>
  <sheetData>
    <row r="2" spans="2:3" x14ac:dyDescent="0.25">
      <c r="B2" s="4" t="s">
        <v>10</v>
      </c>
      <c r="C2" s="4"/>
    </row>
    <row r="3" spans="2:3" x14ac:dyDescent="0.25">
      <c r="B3" s="1" t="s">
        <v>0</v>
      </c>
      <c r="C3" s="6">
        <v>375000</v>
      </c>
    </row>
    <row r="4" spans="2:3" x14ac:dyDescent="0.25">
      <c r="B4" s="1" t="s">
        <v>22</v>
      </c>
      <c r="C4" s="6">
        <v>18500</v>
      </c>
    </row>
    <row r="5" spans="2:3" x14ac:dyDescent="0.25">
      <c r="B5" s="1" t="s">
        <v>1</v>
      </c>
      <c r="C5" s="6">
        <f>8%*C3</f>
        <v>30000</v>
      </c>
    </row>
    <row r="6" spans="2:3" x14ac:dyDescent="0.25">
      <c r="B6" s="1" t="s">
        <v>2</v>
      </c>
      <c r="C6" s="6">
        <v>1300</v>
      </c>
    </row>
    <row r="7" spans="2:3" x14ac:dyDescent="0.25">
      <c r="B7" s="1" t="s">
        <v>3</v>
      </c>
      <c r="C7" s="6">
        <v>67</v>
      </c>
    </row>
    <row r="8" spans="2:3" x14ac:dyDescent="0.25">
      <c r="B8" s="1" t="s">
        <v>4</v>
      </c>
      <c r="C8" s="6">
        <v>900</v>
      </c>
    </row>
    <row r="9" spans="2:3" x14ac:dyDescent="0.25">
      <c r="B9" s="4" t="s">
        <v>9</v>
      </c>
      <c r="C9" s="4"/>
    </row>
    <row r="10" spans="2:3" x14ac:dyDescent="0.25">
      <c r="B10" s="1" t="s">
        <v>5</v>
      </c>
      <c r="C10" s="6">
        <v>180000</v>
      </c>
    </row>
    <row r="11" spans="2:3" x14ac:dyDescent="0.25">
      <c r="B11" s="1" t="s">
        <v>6</v>
      </c>
      <c r="C11" s="6">
        <f>(C3+C4+C5)-C10</f>
        <v>243500</v>
      </c>
    </row>
    <row r="12" spans="2:3" x14ac:dyDescent="0.25">
      <c r="B12" s="1" t="s">
        <v>7</v>
      </c>
      <c r="C12" s="7">
        <v>3.1E-2</v>
      </c>
    </row>
    <row r="13" spans="2:3" x14ac:dyDescent="0.25">
      <c r="B13" s="1" t="s">
        <v>8</v>
      </c>
      <c r="C13" s="8">
        <v>25</v>
      </c>
    </row>
  </sheetData>
  <mergeCells count="2">
    <mergeCell ref="B2:C2"/>
    <mergeCell ref="B9:C9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238DE1-1FD0-414F-82BB-6D01DCA12472}">
  <dimension ref="B2:C13"/>
  <sheetViews>
    <sheetView workbookViewId="0">
      <selection activeCell="C7" sqref="C7"/>
    </sheetView>
  </sheetViews>
  <sheetFormatPr defaultRowHeight="15" x14ac:dyDescent="0.25"/>
  <cols>
    <col min="2" max="2" width="18.28515625" customWidth="1"/>
    <col min="3" max="3" width="11.140625" bestFit="1" customWidth="1"/>
  </cols>
  <sheetData>
    <row r="2" spans="2:3" x14ac:dyDescent="0.25">
      <c r="B2" s="4" t="s">
        <v>13</v>
      </c>
      <c r="C2" s="4"/>
    </row>
    <row r="3" spans="2:3" x14ac:dyDescent="0.25">
      <c r="B3" s="1" t="s">
        <v>23</v>
      </c>
      <c r="C3" s="3">
        <v>1</v>
      </c>
    </row>
    <row r="4" spans="2:3" x14ac:dyDescent="0.25">
      <c r="B4" s="1" t="s">
        <v>11</v>
      </c>
      <c r="C4" s="10">
        <f>C3*INPUTS!C6*12</f>
        <v>15600</v>
      </c>
    </row>
    <row r="5" spans="2:3" x14ac:dyDescent="0.25">
      <c r="B5" s="5" t="s">
        <v>14</v>
      </c>
      <c r="C5" s="5"/>
    </row>
    <row r="6" spans="2:3" x14ac:dyDescent="0.25">
      <c r="B6" t="s">
        <v>12</v>
      </c>
      <c r="C6" s="9">
        <f>INPUTS!C7*12+INPUTS!C8</f>
        <v>1704</v>
      </c>
    </row>
    <row r="7" spans="2:3" x14ac:dyDescent="0.25">
      <c r="B7" t="s">
        <v>16</v>
      </c>
      <c r="C7" s="11">
        <f>PMT(INPUTS!C12/12, INPUTS!C13*12, -INPUTS!C11)</f>
        <v>1167.4092600484489</v>
      </c>
    </row>
    <row r="8" spans="2:3" x14ac:dyDescent="0.25">
      <c r="B8" t="s">
        <v>15</v>
      </c>
      <c r="C8" s="9">
        <f>C7*12</f>
        <v>14008.911120581386</v>
      </c>
    </row>
    <row r="9" spans="2:3" x14ac:dyDescent="0.25">
      <c r="B9" s="5" t="s">
        <v>18</v>
      </c>
      <c r="C9" s="5"/>
    </row>
    <row r="10" spans="2:3" x14ac:dyDescent="0.25">
      <c r="B10" t="s">
        <v>17</v>
      </c>
      <c r="C10" s="2">
        <f>C4 / (INPUTS!C3+INPUTS!C4)</f>
        <v>3.9644218551461247E-2</v>
      </c>
    </row>
    <row r="11" spans="2:3" x14ac:dyDescent="0.25">
      <c r="B11" t="s">
        <v>19</v>
      </c>
      <c r="C11" s="2">
        <f>(C4 - (INPUTS!C7*12 + INPUTS!C8)) / (INPUTS!C3+INPUTS!C4)</f>
        <v>3.5313850063532402E-2</v>
      </c>
    </row>
    <row r="12" spans="2:3" x14ac:dyDescent="0.25">
      <c r="B12" t="s">
        <v>20</v>
      </c>
      <c r="C12" s="9">
        <f>C4/12 - INPUTS!C7 - C7 - INPUTS!C8/12</f>
        <v>-9.4092600484489139</v>
      </c>
    </row>
    <row r="13" spans="2:3" x14ac:dyDescent="0.25">
      <c r="B13" t="s">
        <v>21</v>
      </c>
      <c r="C13" s="9">
        <f>C12*12</f>
        <v>-112.91112058138697</v>
      </c>
    </row>
  </sheetData>
  <mergeCells count="3">
    <mergeCell ref="B2:C2"/>
    <mergeCell ref="B5:C5"/>
    <mergeCell ref="B9:C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INPUTS</vt:lpstr>
      <vt:lpstr>RESULTATS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alexandre masure</dc:creator>
  <cp:lastModifiedBy>alexandre masure</cp:lastModifiedBy>
  <dcterms:created xsi:type="dcterms:W3CDTF">2026-04-24T17:40:04Z</dcterms:created>
  <dcterms:modified xsi:type="dcterms:W3CDTF">2026-04-25T19:56:13Z</dcterms:modified>
</cp:coreProperties>
</file>